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<sst xmlns="http://schemas.openxmlformats.org/spreadsheetml/2006/main" count="170" uniqueCount="103">
  <si>
    <t>阜阳市第五人民医院2020年公开招聘现场资格审查考生名单</t>
  </si>
  <si>
    <t>序号</t>
  </si>
  <si>
    <t>职位代码</t>
  </si>
  <si>
    <t>姓名</t>
  </si>
  <si>
    <t>准考证号</t>
  </si>
  <si>
    <t>笔试合成成绩
(满分100分）</t>
  </si>
  <si>
    <t>001-临床科室</t>
  </si>
  <si>
    <t>李凌勖</t>
  </si>
  <si>
    <t>赵田莉</t>
  </si>
  <si>
    <t>韩旭</t>
  </si>
  <si>
    <t>张鑫</t>
  </si>
  <si>
    <t>刘凤</t>
  </si>
  <si>
    <t>李康康</t>
  </si>
  <si>
    <t>杨震</t>
  </si>
  <si>
    <t>李九洋</t>
  </si>
  <si>
    <t>余绍宸</t>
  </si>
  <si>
    <t>005-泌尿外科</t>
  </si>
  <si>
    <t>宋帅帅</t>
  </si>
  <si>
    <t>006-麻醉科</t>
  </si>
  <si>
    <t>徐倩倩</t>
  </si>
  <si>
    <t>高新颖</t>
  </si>
  <si>
    <t>许姣姣</t>
  </si>
  <si>
    <t>008-康复医学科</t>
  </si>
  <si>
    <t>邓小梅</t>
  </si>
  <si>
    <t>009-药剂科</t>
  </si>
  <si>
    <t>李静宇</t>
  </si>
  <si>
    <t>李雨晴</t>
  </si>
  <si>
    <t>010-碎石科</t>
  </si>
  <si>
    <t>孙梅</t>
  </si>
  <si>
    <t>011-CT/MR</t>
  </si>
  <si>
    <t>曹雪花</t>
  </si>
  <si>
    <t>李道亮</t>
  </si>
  <si>
    <t>012-CT/MR</t>
  </si>
  <si>
    <t>闫文峰</t>
  </si>
  <si>
    <t>王莹莹</t>
  </si>
  <si>
    <t>013-检验科</t>
  </si>
  <si>
    <t>路晴茹</t>
  </si>
  <si>
    <t>田梦如</t>
  </si>
  <si>
    <t>014-超声科</t>
  </si>
  <si>
    <t>邵丽萍</t>
  </si>
  <si>
    <t>015-护理部</t>
  </si>
  <si>
    <t>姜文</t>
  </si>
  <si>
    <t>016-临床科室</t>
  </si>
  <si>
    <t>王梦梦</t>
  </si>
  <si>
    <t>张培育</t>
  </si>
  <si>
    <t>张梦雨</t>
  </si>
  <si>
    <t>刘梦凯</t>
  </si>
  <si>
    <t>陈思维</t>
  </si>
  <si>
    <t>尤云俏</t>
  </si>
  <si>
    <t>肖彦梅</t>
  </si>
  <si>
    <t>刘珍珍</t>
  </si>
  <si>
    <t>李闻静</t>
  </si>
  <si>
    <t>刘雅晴</t>
  </si>
  <si>
    <t>梁胜利</t>
  </si>
  <si>
    <t>高静静</t>
  </si>
  <si>
    <t>陈文杰</t>
  </si>
  <si>
    <t>康佳琦</t>
  </si>
  <si>
    <t>王梦如</t>
  </si>
  <si>
    <t>薛楠楠</t>
  </si>
  <si>
    <t>王嘉慧</t>
  </si>
  <si>
    <t>韦金慧</t>
  </si>
  <si>
    <t>邓会芝</t>
  </si>
  <si>
    <t>张鑫如</t>
  </si>
  <si>
    <t>朱姗姗</t>
  </si>
  <si>
    <t>王雅文</t>
  </si>
  <si>
    <t>连胜男</t>
  </si>
  <si>
    <t>李雪</t>
  </si>
  <si>
    <t>马芳芳</t>
  </si>
  <si>
    <t>刘勤</t>
  </si>
  <si>
    <t>王东琦</t>
  </si>
  <si>
    <t>王慧颖</t>
  </si>
  <si>
    <t>徐磊</t>
  </si>
  <si>
    <t>孟蝶</t>
  </si>
  <si>
    <t>刘甲丽</t>
  </si>
  <si>
    <t>张思雨</t>
  </si>
  <si>
    <t>王子璇</t>
  </si>
  <si>
    <t>张静静</t>
  </si>
  <si>
    <t>李娜娜</t>
  </si>
  <si>
    <t>王阳阳</t>
  </si>
  <si>
    <t>张煜</t>
  </si>
  <si>
    <t>时如萍</t>
  </si>
  <si>
    <t>杨兆星</t>
  </si>
  <si>
    <t>王莉</t>
  </si>
  <si>
    <t>谢雨欣</t>
  </si>
  <si>
    <t>王荣</t>
  </si>
  <si>
    <t>席雪婷</t>
  </si>
  <si>
    <t>谷昕</t>
  </si>
  <si>
    <t>张雨琦</t>
  </si>
  <si>
    <t>杨妮</t>
  </si>
  <si>
    <t>杨晶晶</t>
  </si>
  <si>
    <t>蒋芳芳</t>
  </si>
  <si>
    <t>陆齐龙</t>
  </si>
  <si>
    <t>安康君</t>
  </si>
  <si>
    <t>017-信息中心</t>
  </si>
  <si>
    <t>孙晴晴</t>
  </si>
  <si>
    <t>刘恩</t>
  </si>
  <si>
    <t>018-宣传科</t>
  </si>
  <si>
    <t>余梦园</t>
  </si>
  <si>
    <t>019-出入院管理科、资产管理科</t>
  </si>
  <si>
    <t>陈雨田</t>
  </si>
  <si>
    <t>张昕炜</t>
  </si>
  <si>
    <t>张文妹</t>
  </si>
  <si>
    <t>朱文茹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</si>
</sst>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7"/>
  <sheetViews>
    <sheetView tabSelected="1" workbookViewId="0">
      <selection activeCell="A1" sqref="A1:E1"/>
    </sheetView>
  </sheetViews>
  <sheetFormatPr defaultColWidth="9" defaultRowHeight="13.5" outlineLevelCol="5"/>
  <cols>
    <col min="1" max="1" width="5.875" style="1" customWidth="1"/>
    <col min="2" max="2" width="20.125" style="1" customWidth="1"/>
    <col min="3" max="3" width="9" style="1"/>
    <col min="4" max="4" width="13.25" style="1" customWidth="1"/>
    <col min="5" max="5" width="13.25" style="3" customWidth="1"/>
    <col min="6" max="16378" width="9" style="1"/>
  </cols>
  <sheetData>
    <row r="1" s="1" customFormat="1" spans="1:5">
      <c r="A1" s="4" t="s">
        <v>0</v>
      </c>
      <c r="B1" s="4"/>
      <c r="C1" s="4"/>
      <c r="D1" s="4"/>
      <c r="E1" s="4"/>
    </row>
    <row r="2" s="2" customFormat="1" ht="27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="1" customFormat="1" spans="1:6">
      <c r="A3" s="7">
        <v>1</v>
      </c>
      <c r="B3" s="7" t="s">
        <v>6</v>
      </c>
      <c r="C3" s="7" t="s">
        <v>7</v>
      </c>
      <c r="D3" s="7" t="str">
        <f>"2020895324"</f>
        <v>2020895324</v>
      </c>
      <c r="E3" s="8">
        <v>79.5</v>
      </c>
      <c r="F3" s="3"/>
    </row>
    <row r="4" s="1" customFormat="1" spans="1:6">
      <c r="A4" s="7">
        <v>2</v>
      </c>
      <c r="B4" s="7" t="s">
        <v>6</v>
      </c>
      <c r="C4" s="7" t="s">
        <v>8</v>
      </c>
      <c r="D4" s="7" t="str">
        <f>"2020895229"</f>
        <v>2020895229</v>
      </c>
      <c r="E4" s="8">
        <v>76.7</v>
      </c>
      <c r="F4" s="3"/>
    </row>
    <row r="5" s="1" customFormat="1" spans="1:6">
      <c r="A5" s="7">
        <v>3</v>
      </c>
      <c r="B5" s="7" t="s">
        <v>6</v>
      </c>
      <c r="C5" s="7" t="s">
        <v>9</v>
      </c>
      <c r="D5" s="7" t="str">
        <f>"2020895325"</f>
        <v>2020895325</v>
      </c>
      <c r="E5" s="8">
        <v>75.9</v>
      </c>
      <c r="F5" s="3"/>
    </row>
    <row r="6" s="1" customFormat="1" spans="1:6">
      <c r="A6" s="7">
        <v>4</v>
      </c>
      <c r="B6" s="7" t="s">
        <v>6</v>
      </c>
      <c r="C6" s="7" t="s">
        <v>10</v>
      </c>
      <c r="D6" s="7" t="str">
        <f>"2020895316"</f>
        <v>2020895316</v>
      </c>
      <c r="E6" s="8">
        <v>75.3</v>
      </c>
      <c r="F6" s="3"/>
    </row>
    <row r="7" s="1" customFormat="1" spans="1:6">
      <c r="A7" s="7">
        <v>5</v>
      </c>
      <c r="B7" s="7" t="s">
        <v>6</v>
      </c>
      <c r="C7" s="7" t="s">
        <v>11</v>
      </c>
      <c r="D7" s="7" t="str">
        <f>"2020895302"</f>
        <v>2020895302</v>
      </c>
      <c r="E7" s="8">
        <v>72</v>
      </c>
      <c r="F7" s="3"/>
    </row>
    <row r="8" s="1" customFormat="1" spans="1:6">
      <c r="A8" s="7">
        <v>6</v>
      </c>
      <c r="B8" s="7" t="s">
        <v>6</v>
      </c>
      <c r="C8" s="7" t="s">
        <v>12</v>
      </c>
      <c r="D8" s="7" t="str">
        <f>"2020895328"</f>
        <v>2020895328</v>
      </c>
      <c r="E8" s="8">
        <v>71.5</v>
      </c>
      <c r="F8" s="3"/>
    </row>
    <row r="9" s="1" customFormat="1" spans="1:6">
      <c r="A9" s="7">
        <v>7</v>
      </c>
      <c r="B9" s="7" t="s">
        <v>6</v>
      </c>
      <c r="C9" s="7" t="s">
        <v>13</v>
      </c>
      <c r="D9" s="7" t="str">
        <f>"2020895323"</f>
        <v>2020895323</v>
      </c>
      <c r="E9" s="8">
        <v>71.3</v>
      </c>
      <c r="F9" s="3"/>
    </row>
    <row r="10" s="1" customFormat="1" spans="1:6">
      <c r="A10" s="7">
        <v>8</v>
      </c>
      <c r="B10" s="7" t="s">
        <v>6</v>
      </c>
      <c r="C10" s="7" t="s">
        <v>14</v>
      </c>
      <c r="D10" s="7" t="str">
        <f>"2020895315"</f>
        <v>2020895315</v>
      </c>
      <c r="E10" s="8">
        <v>69.5</v>
      </c>
      <c r="F10" s="3"/>
    </row>
    <row r="11" s="1" customFormat="1" spans="1:6">
      <c r="A11" s="7">
        <v>9</v>
      </c>
      <c r="B11" s="7" t="s">
        <v>6</v>
      </c>
      <c r="C11" s="7" t="s">
        <v>15</v>
      </c>
      <c r="D11" s="7" t="str">
        <f>"2020895230"</f>
        <v>2020895230</v>
      </c>
      <c r="E11" s="8">
        <v>68.6</v>
      </c>
      <c r="F11" s="3"/>
    </row>
    <row r="12" s="1" customFormat="1" spans="1:6">
      <c r="A12" s="9">
        <v>1</v>
      </c>
      <c r="B12" s="9" t="s">
        <v>16</v>
      </c>
      <c r="C12" s="9" t="s">
        <v>17</v>
      </c>
      <c r="D12" s="9" t="str">
        <f>"2020894802"</f>
        <v>2020894802</v>
      </c>
      <c r="E12" s="10">
        <v>75.6</v>
      </c>
      <c r="F12" s="3"/>
    </row>
    <row r="13" s="1" customFormat="1" spans="1:6">
      <c r="A13" s="7">
        <v>1</v>
      </c>
      <c r="B13" s="7" t="s">
        <v>18</v>
      </c>
      <c r="C13" s="7" t="s">
        <v>19</v>
      </c>
      <c r="D13" s="7" t="str">
        <f>"2020894811"</f>
        <v>2020894811</v>
      </c>
      <c r="E13" s="8">
        <v>75.2</v>
      </c>
      <c r="F13" s="3"/>
    </row>
    <row r="14" s="1" customFormat="1" spans="1:6">
      <c r="A14" s="7">
        <v>2</v>
      </c>
      <c r="B14" s="7" t="s">
        <v>18</v>
      </c>
      <c r="C14" s="7" t="s">
        <v>20</v>
      </c>
      <c r="D14" s="7" t="str">
        <f>"2020894812"</f>
        <v>2020894812</v>
      </c>
      <c r="E14" s="8">
        <v>68.7</v>
      </c>
      <c r="F14" s="3"/>
    </row>
    <row r="15" s="1" customFormat="1" spans="1:6">
      <c r="A15" s="7">
        <v>3</v>
      </c>
      <c r="B15" s="7" t="s">
        <v>18</v>
      </c>
      <c r="C15" s="7" t="s">
        <v>21</v>
      </c>
      <c r="D15" s="7" t="str">
        <f>"2020894806"</f>
        <v>2020894806</v>
      </c>
      <c r="E15" s="8">
        <v>63.7</v>
      </c>
      <c r="F15" s="3"/>
    </row>
    <row r="16" s="1" customFormat="1" spans="1:6">
      <c r="A16" s="7">
        <v>1</v>
      </c>
      <c r="B16" s="7" t="s">
        <v>22</v>
      </c>
      <c r="C16" s="7" t="s">
        <v>23</v>
      </c>
      <c r="D16" s="7" t="str">
        <f>"2020894816"</f>
        <v>2020894816</v>
      </c>
      <c r="E16" s="8">
        <v>60.5</v>
      </c>
      <c r="F16" s="3"/>
    </row>
    <row r="17" s="1" customFormat="1" spans="1:6">
      <c r="A17" s="7">
        <v>1</v>
      </c>
      <c r="B17" s="7" t="s">
        <v>24</v>
      </c>
      <c r="C17" s="7" t="s">
        <v>25</v>
      </c>
      <c r="D17" s="7" t="str">
        <f>"2020894827"</f>
        <v>2020894827</v>
      </c>
      <c r="E17" s="8">
        <v>53.3</v>
      </c>
      <c r="F17" s="3"/>
    </row>
    <row r="18" s="1" customFormat="1" spans="1:6">
      <c r="A18" s="7">
        <v>2</v>
      </c>
      <c r="B18" s="7" t="s">
        <v>24</v>
      </c>
      <c r="C18" s="7" t="s">
        <v>26</v>
      </c>
      <c r="D18" s="7" t="str">
        <f>"2020894825"</f>
        <v>2020894825</v>
      </c>
      <c r="E18" s="8">
        <v>50.5</v>
      </c>
      <c r="F18" s="3"/>
    </row>
    <row r="19" s="1" customFormat="1" spans="1:6">
      <c r="A19" s="9">
        <v>1</v>
      </c>
      <c r="B19" s="9" t="s">
        <v>27</v>
      </c>
      <c r="C19" s="9" t="s">
        <v>28</v>
      </c>
      <c r="D19" s="9" t="str">
        <f>"2020895120"</f>
        <v>2020895120</v>
      </c>
      <c r="E19" s="10">
        <v>61.4</v>
      </c>
      <c r="F19" s="3"/>
    </row>
    <row r="20" s="1" customFormat="1" spans="1:6">
      <c r="A20" s="9">
        <v>1</v>
      </c>
      <c r="B20" s="9" t="s">
        <v>29</v>
      </c>
      <c r="C20" s="9" t="s">
        <v>30</v>
      </c>
      <c r="D20" s="9" t="str">
        <f>"2020895029"</f>
        <v>2020895029</v>
      </c>
      <c r="E20" s="10">
        <v>67.1</v>
      </c>
      <c r="F20" s="3"/>
    </row>
    <row r="21" s="1" customFormat="1" spans="1:6">
      <c r="A21" s="7">
        <v>2</v>
      </c>
      <c r="B21" s="7" t="s">
        <v>29</v>
      </c>
      <c r="C21" s="7" t="s">
        <v>31</v>
      </c>
      <c r="D21" s="7" t="str">
        <f>"2020895028"</f>
        <v>2020895028</v>
      </c>
      <c r="E21" s="8">
        <v>63.5</v>
      </c>
      <c r="F21" s="3"/>
    </row>
    <row r="22" s="1" customFormat="1" spans="1:6">
      <c r="A22" s="9">
        <v>1</v>
      </c>
      <c r="B22" s="9" t="s">
        <v>32</v>
      </c>
      <c r="C22" s="9" t="s">
        <v>33</v>
      </c>
      <c r="D22" s="9" t="str">
        <f>"2020895624"</f>
        <v>2020895624</v>
      </c>
      <c r="E22" s="10">
        <v>54.9</v>
      </c>
      <c r="F22" s="3"/>
    </row>
    <row r="23" s="1" customFormat="1" spans="1:6">
      <c r="A23" s="7">
        <v>2</v>
      </c>
      <c r="B23" s="7" t="s">
        <v>32</v>
      </c>
      <c r="C23" s="7" t="s">
        <v>34</v>
      </c>
      <c r="D23" s="7" t="str">
        <f>"2020895628"</f>
        <v>2020895628</v>
      </c>
      <c r="E23" s="8">
        <v>52.7</v>
      </c>
      <c r="F23" s="3"/>
    </row>
    <row r="24" s="1" customFormat="1" spans="1:6">
      <c r="A24" s="9">
        <v>1</v>
      </c>
      <c r="B24" s="9" t="s">
        <v>35</v>
      </c>
      <c r="C24" s="9" t="s">
        <v>36</v>
      </c>
      <c r="D24" s="9" t="str">
        <f>"2020894903"</f>
        <v>2020894903</v>
      </c>
      <c r="E24" s="10">
        <v>78.2</v>
      </c>
      <c r="F24" s="3"/>
    </row>
    <row r="25" s="1" customFormat="1" spans="1:6">
      <c r="A25" s="7">
        <v>2</v>
      </c>
      <c r="B25" s="7" t="s">
        <v>35</v>
      </c>
      <c r="C25" s="7" t="s">
        <v>37</v>
      </c>
      <c r="D25" s="7" t="str">
        <f>"2020894909"</f>
        <v>2020894909</v>
      </c>
      <c r="E25" s="8">
        <v>75.1</v>
      </c>
      <c r="F25" s="3"/>
    </row>
    <row r="26" s="1" customFormat="1" spans="1:6">
      <c r="A26" s="9">
        <v>1</v>
      </c>
      <c r="B26" s="9" t="s">
        <v>38</v>
      </c>
      <c r="C26" s="9" t="s">
        <v>39</v>
      </c>
      <c r="D26" s="9" t="str">
        <f>"2020895226"</f>
        <v>2020895226</v>
      </c>
      <c r="E26" s="10">
        <v>71.9</v>
      </c>
      <c r="F26" s="3"/>
    </row>
    <row r="27" s="1" customFormat="1" spans="1:6">
      <c r="A27" s="9">
        <v>1</v>
      </c>
      <c r="B27" s="9" t="s">
        <v>40</v>
      </c>
      <c r="C27" s="9" t="s">
        <v>41</v>
      </c>
      <c r="D27" s="9" t="str">
        <f>"2020895729"</f>
        <v>2020895729</v>
      </c>
      <c r="E27" s="10">
        <v>73.9</v>
      </c>
      <c r="F27" s="3"/>
    </row>
    <row r="28" s="1" customFormat="1" spans="1:6">
      <c r="A28" s="7">
        <v>1</v>
      </c>
      <c r="B28" s="7" t="s">
        <v>42</v>
      </c>
      <c r="C28" s="7" t="s">
        <v>43</v>
      </c>
      <c r="D28" s="7" t="str">
        <f>"2020894507"</f>
        <v>2020894507</v>
      </c>
      <c r="E28" s="8">
        <v>89.9</v>
      </c>
      <c r="F28" s="3"/>
    </row>
    <row r="29" s="1" customFormat="1" spans="1:6">
      <c r="A29" s="7">
        <v>2</v>
      </c>
      <c r="B29" s="7" t="s">
        <v>42</v>
      </c>
      <c r="C29" s="7" t="s">
        <v>44</v>
      </c>
      <c r="D29" s="7" t="str">
        <f>"2020893519"</f>
        <v>2020893519</v>
      </c>
      <c r="E29" s="8">
        <v>89.4</v>
      </c>
      <c r="F29" s="3"/>
    </row>
    <row r="30" s="1" customFormat="1" spans="1:6">
      <c r="A30" s="7">
        <v>3</v>
      </c>
      <c r="B30" s="7" t="s">
        <v>42</v>
      </c>
      <c r="C30" s="7" t="s">
        <v>45</v>
      </c>
      <c r="D30" s="7" t="str">
        <f>"2020890908"</f>
        <v>2020890908</v>
      </c>
      <c r="E30" s="8">
        <v>88.7</v>
      </c>
      <c r="F30" s="3"/>
    </row>
    <row r="31" s="1" customFormat="1" spans="1:6">
      <c r="A31" s="7">
        <v>4</v>
      </c>
      <c r="B31" s="7" t="s">
        <v>42</v>
      </c>
      <c r="C31" s="7" t="s">
        <v>46</v>
      </c>
      <c r="D31" s="7" t="str">
        <f>"2020891016"</f>
        <v>2020891016</v>
      </c>
      <c r="E31" s="8">
        <v>88.5</v>
      </c>
      <c r="F31" s="3"/>
    </row>
    <row r="32" s="1" customFormat="1" spans="1:6">
      <c r="A32" s="7">
        <v>5</v>
      </c>
      <c r="B32" s="7" t="s">
        <v>42</v>
      </c>
      <c r="C32" s="7" t="s">
        <v>47</v>
      </c>
      <c r="D32" s="7" t="str">
        <f>"2020890126"</f>
        <v>2020890126</v>
      </c>
      <c r="E32" s="8">
        <v>88.4</v>
      </c>
      <c r="F32" s="3"/>
    </row>
    <row r="33" s="1" customFormat="1" spans="1:6">
      <c r="A33" s="7">
        <v>6</v>
      </c>
      <c r="B33" s="7" t="s">
        <v>42</v>
      </c>
      <c r="C33" s="7" t="s">
        <v>48</v>
      </c>
      <c r="D33" s="7" t="str">
        <f>"2020892011"</f>
        <v>2020892011</v>
      </c>
      <c r="E33" s="8">
        <v>88.4</v>
      </c>
      <c r="F33" s="3"/>
    </row>
    <row r="34" s="1" customFormat="1" spans="1:6">
      <c r="A34" s="7">
        <v>7</v>
      </c>
      <c r="B34" s="7" t="s">
        <v>42</v>
      </c>
      <c r="C34" s="7" t="s">
        <v>49</v>
      </c>
      <c r="D34" s="7" t="str">
        <f>"2020890413"</f>
        <v>2020890413</v>
      </c>
      <c r="E34" s="8">
        <v>88.3</v>
      </c>
      <c r="F34" s="3"/>
    </row>
    <row r="35" s="1" customFormat="1" spans="1:6">
      <c r="A35" s="7">
        <v>8</v>
      </c>
      <c r="B35" s="7" t="s">
        <v>42</v>
      </c>
      <c r="C35" s="7" t="s">
        <v>50</v>
      </c>
      <c r="D35" s="7" t="str">
        <f>"2020890615"</f>
        <v>2020890615</v>
      </c>
      <c r="E35" s="8">
        <v>88.3</v>
      </c>
      <c r="F35" s="3"/>
    </row>
    <row r="36" s="1" customFormat="1" spans="1:6">
      <c r="A36" s="7">
        <v>9</v>
      </c>
      <c r="B36" s="7" t="s">
        <v>42</v>
      </c>
      <c r="C36" s="7" t="s">
        <v>51</v>
      </c>
      <c r="D36" s="7" t="str">
        <f>"2020890610"</f>
        <v>2020890610</v>
      </c>
      <c r="E36" s="8">
        <v>88.1</v>
      </c>
      <c r="F36" s="3"/>
    </row>
    <row r="37" s="1" customFormat="1" spans="1:6">
      <c r="A37" s="7">
        <v>10</v>
      </c>
      <c r="B37" s="7" t="s">
        <v>42</v>
      </c>
      <c r="C37" s="7" t="s">
        <v>52</v>
      </c>
      <c r="D37" s="7" t="str">
        <f>"2020892313"</f>
        <v>2020892313</v>
      </c>
      <c r="E37" s="8">
        <v>87.9</v>
      </c>
      <c r="F37" s="3"/>
    </row>
    <row r="38" s="1" customFormat="1" spans="1:6">
      <c r="A38" s="7">
        <v>11</v>
      </c>
      <c r="B38" s="7" t="s">
        <v>42</v>
      </c>
      <c r="C38" s="7" t="s">
        <v>53</v>
      </c>
      <c r="D38" s="7" t="str">
        <f>"2020890420"</f>
        <v>2020890420</v>
      </c>
      <c r="E38" s="8">
        <v>87.8</v>
      </c>
      <c r="F38" s="3"/>
    </row>
    <row r="39" s="1" customFormat="1" spans="1:6">
      <c r="A39" s="7">
        <v>12</v>
      </c>
      <c r="B39" s="7" t="s">
        <v>42</v>
      </c>
      <c r="C39" s="7" t="s">
        <v>54</v>
      </c>
      <c r="D39" s="7" t="str">
        <f>"2020890705"</f>
        <v>2020890705</v>
      </c>
      <c r="E39" s="8">
        <v>87.8</v>
      </c>
      <c r="F39" s="3"/>
    </row>
    <row r="40" s="1" customFormat="1" spans="1:6">
      <c r="A40" s="7">
        <v>13</v>
      </c>
      <c r="B40" s="7" t="s">
        <v>42</v>
      </c>
      <c r="C40" s="7" t="s">
        <v>55</v>
      </c>
      <c r="D40" s="7" t="str">
        <f>"2020890216"</f>
        <v>2020890216</v>
      </c>
      <c r="E40" s="8">
        <v>87.7</v>
      </c>
      <c r="F40" s="3"/>
    </row>
    <row r="41" s="1" customFormat="1" spans="1:6">
      <c r="A41" s="7">
        <v>14</v>
      </c>
      <c r="B41" s="7" t="s">
        <v>42</v>
      </c>
      <c r="C41" s="7" t="s">
        <v>56</v>
      </c>
      <c r="D41" s="7" t="str">
        <f>"2020891526"</f>
        <v>2020891526</v>
      </c>
      <c r="E41" s="8">
        <v>87.5</v>
      </c>
      <c r="F41" s="3"/>
    </row>
    <row r="42" s="1" customFormat="1" spans="1:6">
      <c r="A42" s="7">
        <v>15</v>
      </c>
      <c r="B42" s="7" t="s">
        <v>42</v>
      </c>
      <c r="C42" s="7" t="s">
        <v>57</v>
      </c>
      <c r="D42" s="7" t="str">
        <f>"2020890410"</f>
        <v>2020890410</v>
      </c>
      <c r="E42" s="8">
        <v>87.5</v>
      </c>
      <c r="F42" s="3"/>
    </row>
    <row r="43" s="1" customFormat="1" spans="1:6">
      <c r="A43" s="7">
        <v>16</v>
      </c>
      <c r="B43" s="7" t="s">
        <v>42</v>
      </c>
      <c r="C43" s="7" t="s">
        <v>58</v>
      </c>
      <c r="D43" s="7" t="str">
        <f>"2020892204"</f>
        <v>2020892204</v>
      </c>
      <c r="E43" s="8">
        <v>87.4</v>
      </c>
      <c r="F43" s="3"/>
    </row>
    <row r="44" s="1" customFormat="1" spans="1:6">
      <c r="A44" s="7">
        <v>17</v>
      </c>
      <c r="B44" s="7" t="s">
        <v>42</v>
      </c>
      <c r="C44" s="7" t="s">
        <v>59</v>
      </c>
      <c r="D44" s="7" t="str">
        <f>"2020891316"</f>
        <v>2020891316</v>
      </c>
      <c r="E44" s="8">
        <v>87.3</v>
      </c>
      <c r="F44" s="3"/>
    </row>
    <row r="45" s="1" customFormat="1" spans="1:6">
      <c r="A45" s="7">
        <v>18</v>
      </c>
      <c r="B45" s="7" t="s">
        <v>42</v>
      </c>
      <c r="C45" s="7" t="s">
        <v>60</v>
      </c>
      <c r="D45" s="7" t="str">
        <f>"2020890709"</f>
        <v>2020890709</v>
      </c>
      <c r="E45" s="8">
        <v>87.3</v>
      </c>
      <c r="F45" s="3"/>
    </row>
    <row r="46" s="1" customFormat="1" spans="1:6">
      <c r="A46" s="7">
        <v>19</v>
      </c>
      <c r="B46" s="7" t="s">
        <v>42</v>
      </c>
      <c r="C46" s="7" t="s">
        <v>61</v>
      </c>
      <c r="D46" s="7" t="str">
        <f>"2020890527"</f>
        <v>2020890527</v>
      </c>
      <c r="E46" s="8">
        <v>87.1</v>
      </c>
      <c r="F46" s="3"/>
    </row>
    <row r="47" s="1" customFormat="1" spans="1:6">
      <c r="A47" s="7">
        <v>20</v>
      </c>
      <c r="B47" s="7" t="s">
        <v>42</v>
      </c>
      <c r="C47" s="7" t="s">
        <v>62</v>
      </c>
      <c r="D47" s="7" t="str">
        <f>"2020890711"</f>
        <v>2020890711</v>
      </c>
      <c r="E47" s="8">
        <v>87.1</v>
      </c>
      <c r="F47" s="3"/>
    </row>
    <row r="48" s="1" customFormat="1" spans="1:6">
      <c r="A48" s="7">
        <v>21</v>
      </c>
      <c r="B48" s="7" t="s">
        <v>42</v>
      </c>
      <c r="C48" s="7" t="s">
        <v>63</v>
      </c>
      <c r="D48" s="7" t="str">
        <f>"2020890214"</f>
        <v>2020890214</v>
      </c>
      <c r="E48" s="8">
        <v>87</v>
      </c>
      <c r="F48" s="3"/>
    </row>
    <row r="49" s="1" customFormat="1" spans="1:6">
      <c r="A49" s="7">
        <v>22</v>
      </c>
      <c r="B49" s="7" t="s">
        <v>42</v>
      </c>
      <c r="C49" s="7" t="s">
        <v>64</v>
      </c>
      <c r="D49" s="7" t="str">
        <f>"2020891424"</f>
        <v>2020891424</v>
      </c>
      <c r="E49" s="8">
        <v>87</v>
      </c>
      <c r="F49" s="3"/>
    </row>
    <row r="50" s="1" customFormat="1" spans="1:6">
      <c r="A50" s="7">
        <v>23</v>
      </c>
      <c r="B50" s="7" t="s">
        <v>42</v>
      </c>
      <c r="C50" s="7" t="s">
        <v>65</v>
      </c>
      <c r="D50" s="7" t="str">
        <f>"2020891404"</f>
        <v>2020891404</v>
      </c>
      <c r="E50" s="8">
        <v>86.9</v>
      </c>
      <c r="F50" s="3"/>
    </row>
    <row r="51" s="1" customFormat="1" spans="1:6">
      <c r="A51" s="7">
        <v>24</v>
      </c>
      <c r="B51" s="7" t="s">
        <v>42</v>
      </c>
      <c r="C51" s="7" t="s">
        <v>66</v>
      </c>
      <c r="D51" s="7" t="str">
        <f>"2020892604"</f>
        <v>2020892604</v>
      </c>
      <c r="E51" s="8">
        <v>86.7</v>
      </c>
      <c r="F51" s="3"/>
    </row>
    <row r="52" s="1" customFormat="1" spans="1:6">
      <c r="A52" s="7">
        <v>25</v>
      </c>
      <c r="B52" s="7" t="s">
        <v>42</v>
      </c>
      <c r="C52" s="7" t="s">
        <v>67</v>
      </c>
      <c r="D52" s="7" t="str">
        <f>"2020890504"</f>
        <v>2020890504</v>
      </c>
      <c r="E52" s="8">
        <v>86.6</v>
      </c>
      <c r="F52" s="3"/>
    </row>
    <row r="53" s="1" customFormat="1" spans="1:6">
      <c r="A53" s="7">
        <v>26</v>
      </c>
      <c r="B53" s="7" t="s">
        <v>42</v>
      </c>
      <c r="C53" s="7" t="s">
        <v>68</v>
      </c>
      <c r="D53" s="7" t="str">
        <f>"2020890912"</f>
        <v>2020890912</v>
      </c>
      <c r="E53" s="8">
        <v>86.6</v>
      </c>
      <c r="F53" s="3"/>
    </row>
    <row r="54" s="1" customFormat="1" spans="1:6">
      <c r="A54" s="7">
        <v>27</v>
      </c>
      <c r="B54" s="7" t="s">
        <v>42</v>
      </c>
      <c r="C54" s="7" t="s">
        <v>69</v>
      </c>
      <c r="D54" s="7" t="str">
        <f>"2020894130"</f>
        <v>2020894130</v>
      </c>
      <c r="E54" s="8">
        <v>86.6</v>
      </c>
      <c r="F54" s="3"/>
    </row>
    <row r="55" s="1" customFormat="1" spans="1:6">
      <c r="A55" s="7">
        <v>28</v>
      </c>
      <c r="B55" s="7" t="s">
        <v>42</v>
      </c>
      <c r="C55" s="7" t="s">
        <v>70</v>
      </c>
      <c r="D55" s="7" t="str">
        <f>"2020890509"</f>
        <v>2020890509</v>
      </c>
      <c r="E55" s="8">
        <v>86.5</v>
      </c>
      <c r="F55" s="3"/>
    </row>
    <row r="56" s="1" customFormat="1" spans="1:6">
      <c r="A56" s="7">
        <v>29</v>
      </c>
      <c r="B56" s="7" t="s">
        <v>42</v>
      </c>
      <c r="C56" s="7" t="s">
        <v>71</v>
      </c>
      <c r="D56" s="7" t="str">
        <f>"2020890906"</f>
        <v>2020890906</v>
      </c>
      <c r="E56" s="8">
        <v>86.5</v>
      </c>
      <c r="F56" s="3"/>
    </row>
    <row r="57" s="1" customFormat="1" spans="1:6">
      <c r="A57" s="7">
        <v>30</v>
      </c>
      <c r="B57" s="7" t="s">
        <v>42</v>
      </c>
      <c r="C57" s="7" t="s">
        <v>72</v>
      </c>
      <c r="D57" s="7" t="str">
        <f>"2020891020"</f>
        <v>2020891020</v>
      </c>
      <c r="E57" s="8">
        <v>86.5</v>
      </c>
      <c r="F57" s="3"/>
    </row>
    <row r="58" s="1" customFormat="1" spans="1:6">
      <c r="A58" s="7">
        <v>31</v>
      </c>
      <c r="B58" s="7" t="s">
        <v>42</v>
      </c>
      <c r="C58" s="7" t="s">
        <v>73</v>
      </c>
      <c r="D58" s="7" t="str">
        <f>"2020891903"</f>
        <v>2020891903</v>
      </c>
      <c r="E58" s="8">
        <v>86.4</v>
      </c>
      <c r="F58" s="3"/>
    </row>
    <row r="59" s="1" customFormat="1" spans="1:6">
      <c r="A59" s="7">
        <v>32</v>
      </c>
      <c r="B59" s="7" t="s">
        <v>42</v>
      </c>
      <c r="C59" s="7" t="s">
        <v>74</v>
      </c>
      <c r="D59" s="7" t="str">
        <f>"2020892927"</f>
        <v>2020892927</v>
      </c>
      <c r="E59" s="8">
        <v>86.3</v>
      </c>
      <c r="F59" s="3"/>
    </row>
    <row r="60" s="1" customFormat="1" spans="1:6">
      <c r="A60" s="7">
        <v>33</v>
      </c>
      <c r="B60" s="7" t="s">
        <v>42</v>
      </c>
      <c r="C60" s="7" t="s">
        <v>75</v>
      </c>
      <c r="D60" s="7" t="str">
        <f>"2020890106"</f>
        <v>2020890106</v>
      </c>
      <c r="E60" s="8">
        <v>86.2</v>
      </c>
      <c r="F60" s="3"/>
    </row>
    <row r="61" s="1" customFormat="1" spans="1:6">
      <c r="A61" s="7">
        <v>34</v>
      </c>
      <c r="B61" s="7" t="s">
        <v>42</v>
      </c>
      <c r="C61" s="7" t="s">
        <v>76</v>
      </c>
      <c r="D61" s="7" t="str">
        <f>"2020892618"</f>
        <v>2020892618</v>
      </c>
      <c r="E61" s="8">
        <v>86.2</v>
      </c>
      <c r="F61" s="3"/>
    </row>
    <row r="62" s="1" customFormat="1" spans="1:6">
      <c r="A62" s="7">
        <v>35</v>
      </c>
      <c r="B62" s="7" t="s">
        <v>42</v>
      </c>
      <c r="C62" s="7" t="s">
        <v>77</v>
      </c>
      <c r="D62" s="7" t="str">
        <f>"2020891224"</f>
        <v>2020891224</v>
      </c>
      <c r="E62" s="8">
        <v>86.1</v>
      </c>
      <c r="F62" s="3"/>
    </row>
    <row r="63" s="1" customFormat="1" spans="1:6">
      <c r="A63" s="7">
        <v>36</v>
      </c>
      <c r="B63" s="7" t="s">
        <v>42</v>
      </c>
      <c r="C63" s="7" t="s">
        <v>78</v>
      </c>
      <c r="D63" s="7" t="str">
        <f>"2020890502"</f>
        <v>2020890502</v>
      </c>
      <c r="E63" s="8">
        <v>86</v>
      </c>
      <c r="F63" s="3"/>
    </row>
    <row r="64" s="1" customFormat="1" spans="1:6">
      <c r="A64" s="7">
        <v>37</v>
      </c>
      <c r="B64" s="7" t="s">
        <v>42</v>
      </c>
      <c r="C64" s="7" t="s">
        <v>79</v>
      </c>
      <c r="D64" s="7" t="str">
        <f>"2020890605"</f>
        <v>2020890605</v>
      </c>
      <c r="E64" s="8">
        <v>86</v>
      </c>
      <c r="F64" s="3"/>
    </row>
    <row r="65" s="1" customFormat="1" spans="1:6">
      <c r="A65" s="7">
        <v>38</v>
      </c>
      <c r="B65" s="7" t="s">
        <v>42</v>
      </c>
      <c r="C65" s="7" t="s">
        <v>80</v>
      </c>
      <c r="D65" s="7" t="str">
        <f>"2020890308"</f>
        <v>2020890308</v>
      </c>
      <c r="E65" s="8">
        <v>85.9</v>
      </c>
      <c r="F65" s="3"/>
    </row>
    <row r="66" s="1" customFormat="1" spans="1:6">
      <c r="A66" s="7">
        <v>39</v>
      </c>
      <c r="B66" s="7" t="s">
        <v>42</v>
      </c>
      <c r="C66" s="7" t="s">
        <v>81</v>
      </c>
      <c r="D66" s="7" t="str">
        <f>"2020892318"</f>
        <v>2020892318</v>
      </c>
      <c r="E66" s="8">
        <v>85.9</v>
      </c>
      <c r="F66" s="3"/>
    </row>
    <row r="67" s="1" customFormat="1" spans="1:6">
      <c r="A67" s="7">
        <v>40</v>
      </c>
      <c r="B67" s="7" t="s">
        <v>42</v>
      </c>
      <c r="C67" s="7" t="s">
        <v>82</v>
      </c>
      <c r="D67" s="7" t="str">
        <f>"2020891620"</f>
        <v>2020891620</v>
      </c>
      <c r="E67" s="8">
        <v>85.8</v>
      </c>
      <c r="F67" s="3"/>
    </row>
    <row r="68" s="1" customFormat="1" spans="1:6">
      <c r="A68" s="7">
        <v>41</v>
      </c>
      <c r="B68" s="7" t="s">
        <v>42</v>
      </c>
      <c r="C68" s="7" t="s">
        <v>83</v>
      </c>
      <c r="D68" s="7" t="str">
        <f>"2020890128"</f>
        <v>2020890128</v>
      </c>
      <c r="E68" s="8">
        <v>85.7</v>
      </c>
      <c r="F68" s="3"/>
    </row>
    <row r="69" s="1" customFormat="1" spans="1:6">
      <c r="A69" s="7">
        <v>42</v>
      </c>
      <c r="B69" s="7" t="s">
        <v>42</v>
      </c>
      <c r="C69" s="7" t="s">
        <v>84</v>
      </c>
      <c r="D69" s="7" t="str">
        <f>"2020891826"</f>
        <v>2020891826</v>
      </c>
      <c r="E69" s="8">
        <v>85.7</v>
      </c>
      <c r="F69" s="3"/>
    </row>
    <row r="70" s="1" customFormat="1" spans="1:6">
      <c r="A70" s="7">
        <v>43</v>
      </c>
      <c r="B70" s="7" t="s">
        <v>42</v>
      </c>
      <c r="C70" s="7" t="s">
        <v>85</v>
      </c>
      <c r="D70" s="7" t="str">
        <f>"2020892415"</f>
        <v>2020892415</v>
      </c>
      <c r="E70" s="8">
        <v>85.7</v>
      </c>
      <c r="F70" s="3"/>
    </row>
    <row r="71" s="1" customFormat="1" spans="1:6">
      <c r="A71" s="7">
        <v>44</v>
      </c>
      <c r="B71" s="7" t="s">
        <v>42</v>
      </c>
      <c r="C71" s="7" t="s">
        <v>86</v>
      </c>
      <c r="D71" s="7" t="str">
        <f>"2020892820"</f>
        <v>2020892820</v>
      </c>
      <c r="E71" s="8">
        <v>85.7</v>
      </c>
      <c r="F71" s="3"/>
    </row>
    <row r="72" s="1" customFormat="1" spans="1:6">
      <c r="A72" s="7">
        <v>45</v>
      </c>
      <c r="B72" s="7" t="s">
        <v>42</v>
      </c>
      <c r="C72" s="7" t="s">
        <v>87</v>
      </c>
      <c r="D72" s="7" t="str">
        <f>"2020893206"</f>
        <v>2020893206</v>
      </c>
      <c r="E72" s="8">
        <v>85.7</v>
      </c>
      <c r="F72" s="3"/>
    </row>
    <row r="73" s="1" customFormat="1" spans="1:6">
      <c r="A73" s="7">
        <v>46</v>
      </c>
      <c r="B73" s="7" t="s">
        <v>42</v>
      </c>
      <c r="C73" s="7" t="s">
        <v>88</v>
      </c>
      <c r="D73" s="7" t="str">
        <f>"2020890424"</f>
        <v>2020890424</v>
      </c>
      <c r="E73" s="8">
        <v>85.6</v>
      </c>
      <c r="F73" s="3"/>
    </row>
    <row r="74" s="1" customFormat="1" spans="1:6">
      <c r="A74" s="7">
        <v>47</v>
      </c>
      <c r="B74" s="7" t="s">
        <v>42</v>
      </c>
      <c r="C74" s="7" t="s">
        <v>89</v>
      </c>
      <c r="D74" s="7" t="str">
        <f>"2020891222"</f>
        <v>2020891222</v>
      </c>
      <c r="E74" s="8">
        <v>85.5</v>
      </c>
      <c r="F74" s="3"/>
    </row>
    <row r="75" s="1" customFormat="1" spans="1:6">
      <c r="A75" s="7">
        <v>48</v>
      </c>
      <c r="B75" s="7" t="s">
        <v>42</v>
      </c>
      <c r="C75" s="7" t="s">
        <v>90</v>
      </c>
      <c r="D75" s="7" t="str">
        <f>"2020891411"</f>
        <v>2020891411</v>
      </c>
      <c r="E75" s="8">
        <v>85.5</v>
      </c>
      <c r="F75" s="3"/>
    </row>
    <row r="76" s="1" customFormat="1" spans="1:6">
      <c r="A76" s="7">
        <v>49</v>
      </c>
      <c r="B76" s="7" t="s">
        <v>42</v>
      </c>
      <c r="C76" s="7" t="s">
        <v>91</v>
      </c>
      <c r="D76" s="7" t="str">
        <f>"2020892902"</f>
        <v>2020892902</v>
      </c>
      <c r="E76" s="8">
        <v>85.2</v>
      </c>
      <c r="F76" s="3"/>
    </row>
    <row r="77" s="1" customFormat="1" spans="1:6">
      <c r="A77" s="7">
        <v>50</v>
      </c>
      <c r="B77" s="7" t="s">
        <v>42</v>
      </c>
      <c r="C77" s="7" t="s">
        <v>92</v>
      </c>
      <c r="D77" s="7" t="str">
        <f>"2020894517"</f>
        <v>2020894517</v>
      </c>
      <c r="E77" s="8">
        <v>85.2</v>
      </c>
      <c r="F77" s="3"/>
    </row>
    <row r="78" s="1" customFormat="1" spans="1:6">
      <c r="A78" s="7">
        <v>1</v>
      </c>
      <c r="B78" s="7" t="s">
        <v>93</v>
      </c>
      <c r="C78" s="7" t="s">
        <v>94</v>
      </c>
      <c r="D78" s="7" t="str">
        <f>"2020895603"</f>
        <v>2020895603</v>
      </c>
      <c r="E78" s="8">
        <v>80.3</v>
      </c>
      <c r="F78" s="3"/>
    </row>
    <row r="79" s="1" customFormat="1" spans="1:6">
      <c r="A79" s="7">
        <v>2</v>
      </c>
      <c r="B79" s="7" t="s">
        <v>93</v>
      </c>
      <c r="C79" s="7" t="s">
        <v>95</v>
      </c>
      <c r="D79" s="7" t="str">
        <f>"2020895616"</f>
        <v>2020895616</v>
      </c>
      <c r="E79" s="8">
        <v>75.6</v>
      </c>
      <c r="F79" s="3"/>
    </row>
    <row r="80" s="1" customFormat="1" spans="1:6">
      <c r="A80" s="7">
        <v>1</v>
      </c>
      <c r="B80" s="7" t="s">
        <v>96</v>
      </c>
      <c r="C80" s="7" t="s">
        <v>97</v>
      </c>
      <c r="D80" s="7" t="str">
        <f>"2020895726"</f>
        <v>2020895726</v>
      </c>
      <c r="E80" s="8">
        <v>83.4</v>
      </c>
      <c r="F80" s="3"/>
    </row>
    <row r="81" s="1" customFormat="1" ht="27" spans="1:6">
      <c r="A81" s="7">
        <v>1</v>
      </c>
      <c r="B81" s="7" t="s">
        <v>98</v>
      </c>
      <c r="C81" s="7" t="s">
        <v>99</v>
      </c>
      <c r="D81" s="7" t="str">
        <f>"2020895711"</f>
        <v>2020895711</v>
      </c>
      <c r="E81" s="8">
        <v>80.3</v>
      </c>
      <c r="F81" s="3"/>
    </row>
    <row r="82" s="1" customFormat="1" ht="27" spans="1:6">
      <c r="A82" s="7">
        <v>2</v>
      </c>
      <c r="B82" s="7" t="s">
        <v>98</v>
      </c>
      <c r="C82" s="7" t="s">
        <v>100</v>
      </c>
      <c r="D82" s="7" t="str">
        <f>"2020895525"</f>
        <v>2020895525</v>
      </c>
      <c r="E82" s="8">
        <v>80</v>
      </c>
      <c r="F82" s="3"/>
    </row>
    <row r="83" s="1" customFormat="1" ht="27" spans="1:6">
      <c r="A83" s="7">
        <v>3</v>
      </c>
      <c r="B83" s="7" t="s">
        <v>98</v>
      </c>
      <c r="C83" s="7" t="s">
        <v>101</v>
      </c>
      <c r="D83" s="7" t="str">
        <f>"2020895514"</f>
        <v>2020895514</v>
      </c>
      <c r="E83" s="8">
        <v>79.8</v>
      </c>
      <c r="F83" s="3"/>
    </row>
    <row r="84" s="1" customFormat="1" ht="27" spans="1:6">
      <c r="A84" s="7">
        <v>4</v>
      </c>
      <c r="B84" s="7" t="s">
        <v>98</v>
      </c>
      <c r="C84" s="7" t="s">
        <v>102</v>
      </c>
      <c r="D84" s="7" t="str">
        <f>"2020895402"</f>
        <v>2020895402</v>
      </c>
      <c r="E84" s="8">
        <v>79.5</v>
      </c>
      <c r="F84" s="3"/>
    </row>
    <row r="85" s="1" customFormat="1" spans="5:5">
      <c r="E85" s="3"/>
    </row>
    <row r="86" s="1" customFormat="1" spans="5:5">
      <c r="E86" s="3"/>
    </row>
    <row r="87" s="1" customFormat="1" spans="5:5">
      <c r="E87" s="11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五院办公室</cp:lastModifiedBy>
  <dcterms:created xsi:type="dcterms:W3CDTF">2020-08-17T08:46:00Z</dcterms:created>
  <dcterms:modified xsi:type="dcterms:W3CDTF">2020-08-21T10:06:00Z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